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/>
  <xr:revisionPtr revIDLastSave="9" documentId="13_ncr:1_{87F7F74B-BC3F-4D14-ACD1-322DF5C3D6FE}" xr6:coauthVersionLast="47" xr6:coauthVersionMax="47" xr10:uidLastSave="{4740F9D3-3117-4F0B-9136-FB1ACD0C9917}"/>
  <bookViews>
    <workbookView xWindow="-28920" yWindow="-120" windowWidth="29040" windowHeight="15840" activeTab="1" xr2:uid="{00000000-000D-0000-FFFF-FFFF00000000}"/>
  </bookViews>
  <sheets>
    <sheet name="SACTA Levies - Instructions" sheetId="4" r:id="rId1"/>
    <sheet name="Wheat, Barley, Oats, Lupins" sheetId="1" r:id="rId2"/>
    <sheet name="Soya - 2023-03-01" sheetId="7" r:id="rId3"/>
    <sheet name="Soya - Prior 2022-02-28" sheetId="2" state="hidden" r:id="rId4"/>
    <sheet name="Month" sheetId="5" state="hidden" r:id="rId5"/>
  </sheets>
  <definedNames>
    <definedName name="_xlnm.Print_Area" localSheetId="2">'Soya - 2023-03-01'!$A$1:$K$18</definedName>
    <definedName name="_xlnm.Print_Area" localSheetId="3">'Soya - Prior 2022-02-28'!$A$1:$K$44</definedName>
    <definedName name="_xlnm.Print_Area" localSheetId="1">'Wheat, Barley, Oats, Lupins'!$A$1:$K$18</definedName>
    <definedName name="_xlnm.Print_Titles" localSheetId="2">'Soya - 2023-03-01'!#REF!</definedName>
    <definedName name="_xlnm.Print_Titles" localSheetId="3">'Soya - Prior 2022-02-28'!$21:$21</definedName>
    <definedName name="_xlnm.Print_Titles" localSheetId="1">'Wheat, Barley, Oats, Lupins'!#REF!</definedName>
    <definedName name="Tax_Rate" localSheetId="2">'Soya - 2023-03-01'!#REF!</definedName>
    <definedName name="Tax_Rate" localSheetId="3">'Soya - Prior 2022-02-28'!#REF!</definedName>
    <definedName name="Tax_Rate">'Wheat, Barley, Oats, Lupins'!#REF!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2" i="7"/>
  <c r="C23" i="7" l="1"/>
  <c r="H2" i="7"/>
  <c r="D23" i="1"/>
  <c r="D24" i="1"/>
  <c r="D22" i="1"/>
  <c r="C26" i="1"/>
  <c r="D23" i="7" l="1"/>
  <c r="F22" i="7"/>
  <c r="F25" i="1"/>
  <c r="F24" i="1"/>
  <c r="F23" i="1"/>
  <c r="D26" i="1"/>
  <c r="F22" i="1"/>
  <c r="F23" i="7" l="1"/>
  <c r="F26" i="1"/>
  <c r="C44" i="2"/>
  <c r="G43" i="2"/>
  <c r="F43" i="2" s="1"/>
  <c r="E43" i="2" s="1"/>
  <c r="G42" i="2"/>
  <c r="F42" i="2" s="1"/>
  <c r="E42" i="2" s="1"/>
  <c r="G41" i="2"/>
  <c r="F41" i="2" s="1"/>
  <c r="E41" i="2" s="1"/>
  <c r="G40" i="2"/>
  <c r="F40" i="2" s="1"/>
  <c r="E40" i="2" s="1"/>
  <c r="G39" i="2"/>
  <c r="F39" i="2" s="1"/>
  <c r="E39" i="2" s="1"/>
  <c r="G38" i="2"/>
  <c r="F38" i="2" s="1"/>
  <c r="E38" i="2" s="1"/>
  <c r="G37" i="2"/>
  <c r="F37" i="2" s="1"/>
  <c r="E37" i="2" s="1"/>
  <c r="G36" i="2"/>
  <c r="F36" i="2" s="1"/>
  <c r="G35" i="2"/>
  <c r="F35" i="2" s="1"/>
  <c r="E35" i="2" s="1"/>
  <c r="G34" i="2"/>
  <c r="F34" i="2" s="1"/>
  <c r="E34" i="2" s="1"/>
  <c r="G33" i="2"/>
  <c r="F33" i="2" s="1"/>
  <c r="E33" i="2" s="1"/>
  <c r="G32" i="2"/>
  <c r="F32" i="2" s="1"/>
  <c r="G31" i="2"/>
  <c r="F31" i="2" s="1"/>
  <c r="E31" i="2" s="1"/>
  <c r="G30" i="2"/>
  <c r="F30" i="2" s="1"/>
  <c r="E30" i="2" s="1"/>
  <c r="G29" i="2"/>
  <c r="F29" i="2" s="1"/>
  <c r="E29" i="2" s="1"/>
  <c r="G28" i="2"/>
  <c r="F28" i="2" s="1"/>
  <c r="E28" i="2" s="1"/>
  <c r="G27" i="2"/>
  <c r="F27" i="2" s="1"/>
  <c r="E27" i="2" s="1"/>
  <c r="G26" i="2"/>
  <c r="F26" i="2" s="1"/>
  <c r="E26" i="2" s="1"/>
  <c r="G25" i="2"/>
  <c r="F25" i="2" s="1"/>
  <c r="E25" i="2" s="1"/>
  <c r="G24" i="2"/>
  <c r="F24" i="2" s="1"/>
  <c r="E24" i="2" s="1"/>
  <c r="G23" i="2"/>
  <c r="F23" i="2" s="1"/>
  <c r="E23" i="2" s="1"/>
  <c r="G22" i="2"/>
  <c r="F22" i="2" s="1"/>
  <c r="G2" i="2"/>
  <c r="H2" i="1"/>
  <c r="F44" i="2" l="1"/>
  <c r="G44" i="2"/>
  <c r="E36" i="2"/>
  <c r="E32" i="2"/>
  <c r="E22" i="2"/>
  <c r="E44" i="2" l="1"/>
</calcChain>
</file>

<file path=xl/sharedStrings.xml><?xml version="1.0" encoding="utf-8"?>
<sst xmlns="http://schemas.openxmlformats.org/spreadsheetml/2006/main" count="97" uniqueCount="61">
  <si>
    <t>Name</t>
  </si>
  <si>
    <t>Date</t>
  </si>
  <si>
    <t xml:space="preserve">   </t>
  </si>
  <si>
    <t>SA Cultivar and Technology Agency NPC</t>
  </si>
  <si>
    <t>Building D, Grain Building Agri-Hub Office Park</t>
  </si>
  <si>
    <t>477/478 Witherite Street, Die Wilgers, 0184</t>
  </si>
  <si>
    <t xml:space="preserve">Trading Name of Business : </t>
  </si>
  <si>
    <t xml:space="preserve">VAT Registration Number of Business : </t>
  </si>
  <si>
    <t xml:space="preserve">Postal Address of Business : </t>
  </si>
  <si>
    <t xml:space="preserve">Contact Details : </t>
  </si>
  <si>
    <t>Telephone</t>
  </si>
  <si>
    <t>E-Mail</t>
  </si>
  <si>
    <t>Wheat</t>
  </si>
  <si>
    <t>Barley</t>
  </si>
  <si>
    <t>Oats</t>
  </si>
  <si>
    <t>Lupins</t>
  </si>
  <si>
    <t>Signature</t>
  </si>
  <si>
    <t>TOTALS</t>
  </si>
  <si>
    <t>SOYBEANS</t>
  </si>
  <si>
    <t>SEED COMPANY</t>
  </si>
  <si>
    <t>TONNAGE</t>
  </si>
  <si>
    <t>LEVY TARIFF (VAT INCL)</t>
  </si>
  <si>
    <t>Adams &amp; Adams</t>
  </si>
  <si>
    <t>TOTAL (VAT EXCL)</t>
  </si>
  <si>
    <t>VAT AMOUNT</t>
  </si>
  <si>
    <t>TOTAL PAYABLE (VAT INCL)</t>
  </si>
  <si>
    <t xml:space="preserve">Agriocare </t>
  </si>
  <si>
    <t xml:space="preserve">ARC Grain Crops Institute </t>
  </si>
  <si>
    <t xml:space="preserve">Borman G.J.J </t>
  </si>
  <si>
    <t xml:space="preserve">Bührman G </t>
  </si>
  <si>
    <t xml:space="preserve">Capstone Seeds </t>
  </si>
  <si>
    <t xml:space="preserve">GDM Seeds (Agricol) </t>
  </si>
  <si>
    <t xml:space="preserve">H. Vreken </t>
  </si>
  <si>
    <t xml:space="preserve">Klein Karoo Seed Marketing </t>
  </si>
  <si>
    <r>
      <t>Link Seed</t>
    </r>
    <r>
      <rPr>
        <sz val="11"/>
        <color theme="1"/>
        <rFont val="Calibri"/>
        <family val="2"/>
      </rPr>
      <t xml:space="preserve"> </t>
    </r>
  </si>
  <si>
    <r>
      <t>Louis Dreyfus Commodities</t>
    </r>
    <r>
      <rPr>
        <sz val="11"/>
        <color theme="1"/>
        <rFont val="Calibri"/>
        <family val="2"/>
      </rPr>
      <t xml:space="preserve"> </t>
    </r>
  </si>
  <si>
    <t xml:space="preserve">Monsanto </t>
  </si>
  <si>
    <t xml:space="preserve">New Crop </t>
  </si>
  <si>
    <r>
      <t>Newlands Mashu</t>
    </r>
    <r>
      <rPr>
        <sz val="11"/>
        <color theme="1"/>
        <rFont val="Calibri"/>
        <family val="2"/>
      </rPr>
      <t xml:space="preserve"> </t>
    </r>
  </si>
  <si>
    <r>
      <t>One Direction Solution</t>
    </r>
    <r>
      <rPr>
        <sz val="11"/>
        <color theme="1"/>
        <rFont val="Calibri"/>
        <family val="2"/>
      </rPr>
      <t xml:space="preserve"> </t>
    </r>
  </si>
  <si>
    <r>
      <t>Pannar</t>
    </r>
    <r>
      <rPr>
        <sz val="11"/>
        <color theme="1"/>
        <rFont val="Calibri"/>
        <family val="2"/>
      </rPr>
      <t xml:space="preserve"> </t>
    </r>
  </si>
  <si>
    <r>
      <t>Pioneer Hi-Bred RSA</t>
    </r>
    <r>
      <rPr>
        <sz val="11"/>
        <color theme="1"/>
        <rFont val="Calibri"/>
        <family val="2"/>
      </rPr>
      <t xml:space="preserve"> </t>
    </r>
  </si>
  <si>
    <r>
      <t>Seed-Co</t>
    </r>
    <r>
      <rPr>
        <sz val="11"/>
        <color theme="1"/>
        <rFont val="Calibri"/>
        <family val="2"/>
      </rPr>
      <t xml:space="preserve"> </t>
    </r>
  </si>
  <si>
    <r>
      <t>Sensako</t>
    </r>
    <r>
      <rPr>
        <sz val="11"/>
        <color theme="1"/>
        <rFont val="Calibri"/>
        <family val="2"/>
      </rPr>
      <t xml:space="preserve"> </t>
    </r>
  </si>
  <si>
    <r>
      <t>Southern Hemisphere Seeds</t>
    </r>
    <r>
      <rPr>
        <sz val="11"/>
        <color theme="1"/>
        <rFont val="Calibri"/>
        <family val="2"/>
      </rPr>
      <t xml:space="preserve"> </t>
    </r>
  </si>
  <si>
    <r>
      <t>Van Staden, Derick (Agri-Seed Technology) (Santa Rosa)</t>
    </r>
    <r>
      <rPr>
        <sz val="11"/>
        <color theme="1"/>
        <rFont val="Calibri"/>
        <family val="2"/>
      </rPr>
      <t xml:space="preserve"> </t>
    </r>
  </si>
  <si>
    <t>Unknown</t>
  </si>
  <si>
    <t>Wheat, Barley, Oats and Lupins</t>
  </si>
  <si>
    <t>To complete the relevant levy form on, click on the cell:</t>
  </si>
  <si>
    <t>Complete the Business Details on the relevant Sheet</t>
  </si>
  <si>
    <t>Complete the tonnage per commodity</t>
  </si>
  <si>
    <t>Kindly forward the completed form to :</t>
  </si>
  <si>
    <t>joane@llagri.co.za</t>
  </si>
  <si>
    <t>elaine@llagri.co.a</t>
  </si>
  <si>
    <t>Total Tonnage</t>
  </si>
  <si>
    <t>For the Month Levies were delivered</t>
  </si>
  <si>
    <t>Soya - 2023-03-01</t>
  </si>
  <si>
    <t>Soya</t>
  </si>
  <si>
    <t xml:space="preserve">Please ensure that the total amount balance with your payment. 
</t>
  </si>
  <si>
    <t>Total Amount as per your Levy's Form  (VAT Incl)</t>
  </si>
  <si>
    <t>Commission Claimable  (VAT Incl)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</si>
</sst>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[$R-1C09]* #,##0.00_-;\-[$R-1C09]* #,##0.00_-;_-[$R-1C09]* &quot;-&quot;??_-;_-@_-"/>
    <numFmt numFmtId="168" formatCode="mmmm\ yyyy"/>
  </numFmts>
  <fonts count="17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1"/>
      <name val="Calibri"/>
      <family val="2"/>
    </font>
    <font>
      <sz val="8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0"/>
      <name val="Franklin Gothic Book"/>
      <family val="2"/>
      <scheme val="minor"/>
    </font>
    <font>
      <b/>
      <sz val="10"/>
      <color rgb="FFFF0000"/>
      <name val="Franklin Gothic Book"/>
      <family val="2"/>
      <scheme val="minor"/>
    </font>
    <font>
      <b/>
      <sz val="12"/>
      <color rgb="FFFF000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0.59996337778862885"/>
      </left>
      <right/>
      <top style="medium">
        <color rgb="FF4A7C29"/>
      </top>
      <bottom style="thin">
        <color theme="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167" fontId="1" fillId="0" borderId="6" xfId="0" applyNumberFormat="1" applyFont="1" applyBorder="1" applyAlignment="1">
      <alignment horizontal="left" vertical="center" wrapText="1" indent="1"/>
    </xf>
    <xf numFmtId="164" fontId="2" fillId="0" borderId="6" xfId="1" applyFont="1" applyBorder="1" applyAlignment="1" applyProtection="1">
      <alignment horizontal="left" vertical="center" wrapText="1" indent="1"/>
      <protection locked="0"/>
    </xf>
    <xf numFmtId="164" fontId="1" fillId="0" borderId="6" xfId="1" applyFont="1" applyBorder="1" applyAlignment="1" applyProtection="1">
      <alignment horizontal="left" vertical="center" wrapText="1" indent="1"/>
      <protection locked="0"/>
    </xf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14" xfId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center" vertical="center" wrapText="1"/>
    </xf>
    <xf numFmtId="165" fontId="0" fillId="0" borderId="9" xfId="0" applyNumberFormat="1" applyBorder="1" applyAlignment="1">
      <alignment horizontal="left" vertical="center" wrapText="1" indent="1"/>
    </xf>
    <xf numFmtId="167" fontId="0" fillId="0" borderId="9" xfId="0" applyNumberFormat="1" applyBorder="1" applyAlignment="1">
      <alignment horizontal="left" vertical="center" wrapText="1" indent="1"/>
    </xf>
    <xf numFmtId="167" fontId="0" fillId="0" borderId="10" xfId="0" applyNumberFormat="1" applyBorder="1" applyAlignment="1">
      <alignment horizontal="left" vertical="center" wrapText="1" indent="1"/>
    </xf>
    <xf numFmtId="166" fontId="7" fillId="0" borderId="8" xfId="1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4" fillId="2" borderId="15" xfId="0" applyFont="1" applyFill="1" applyBorder="1" applyAlignment="1">
      <alignment vertical="center" wrapText="1"/>
    </xf>
    <xf numFmtId="167" fontId="2" fillId="0" borderId="14" xfId="0" applyNumberFormat="1" applyFont="1" applyBorder="1" applyAlignment="1">
      <alignment horizontal="left" vertical="center" wrapText="1" indent="1"/>
    </xf>
    <xf numFmtId="167" fontId="1" fillId="0" borderId="14" xfId="0" applyNumberFormat="1" applyFont="1" applyBorder="1" applyAlignment="1">
      <alignment horizontal="left" vertical="center" wrapText="1" inden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37" fontId="5" fillId="0" borderId="0" xfId="1" applyNumberFormat="1" applyFont="1" applyBorder="1" applyAlignment="1" applyProtection="1">
      <alignment horizontal="center" vertical="center"/>
    </xf>
    <xf numFmtId="0" fontId="1" fillId="0" borderId="0" xfId="0" applyFont="1"/>
    <xf numFmtId="37" fontId="1" fillId="0" borderId="11" xfId="1" applyNumberFormat="1" applyFont="1" applyBorder="1" applyAlignment="1" applyProtection="1">
      <alignment horizontal="left" vertical="center" wrapText="1"/>
    </xf>
    <xf numFmtId="167" fontId="2" fillId="0" borderId="6" xfId="0" applyNumberFormat="1" applyFont="1" applyBorder="1" applyAlignment="1">
      <alignment horizontal="left" vertical="center" wrapText="1" indent="1"/>
    </xf>
    <xf numFmtId="37" fontId="1" fillId="0" borderId="13" xfId="1" applyNumberFormat="1" applyFont="1" applyBorder="1" applyAlignment="1" applyProtection="1">
      <alignment horizontal="left" vertical="center" wrapText="1"/>
    </xf>
    <xf numFmtId="164" fontId="0" fillId="0" borderId="9" xfId="1" applyFont="1" applyBorder="1" applyAlignment="1" applyProtection="1">
      <alignment horizontal="left" vertical="center" wrapText="1" indent="1"/>
    </xf>
    <xf numFmtId="14" fontId="2" fillId="0" borderId="0" xfId="0" applyNumberFormat="1" applyFont="1"/>
    <xf numFmtId="168" fontId="0" fillId="0" borderId="0" xfId="0" applyNumberFormat="1"/>
    <xf numFmtId="0" fontId="2" fillId="0" borderId="0" xfId="0" applyFont="1" applyAlignment="1">
      <alignment vertical="center" wrapText="1"/>
    </xf>
    <xf numFmtId="0" fontId="0" fillId="3" borderId="0" xfId="0" applyFill="1"/>
    <xf numFmtId="0" fontId="13" fillId="3" borderId="0" xfId="2" applyFill="1" applyAlignment="1" applyProtection="1">
      <alignment horizontal="left"/>
      <protection locked="0"/>
    </xf>
    <xf numFmtId="0" fontId="13" fillId="3" borderId="0" xfId="2" applyFill="1"/>
    <xf numFmtId="37" fontId="15" fillId="0" borderId="7" xfId="1" applyNumberFormat="1" applyFont="1" applyBorder="1" applyAlignment="1" applyProtection="1">
      <alignment horizontal="center" vertical="center"/>
    </xf>
    <xf numFmtId="37" fontId="15" fillId="0" borderId="6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right" vertical="center" indent="1"/>
    </xf>
    <xf numFmtId="164" fontId="14" fillId="0" borderId="7" xfId="1" applyFont="1" applyBorder="1" applyAlignment="1" applyProtection="1">
      <alignment horizontal="left" vertical="center" wrapText="1" indent="1"/>
    </xf>
    <xf numFmtId="164" fontId="14" fillId="0" borderId="6" xfId="1" applyFont="1" applyBorder="1" applyAlignment="1" applyProtection="1">
      <alignment horizontal="left" vertical="center" wrapText="1" indent="1"/>
    </xf>
    <xf numFmtId="0" fontId="2" fillId="0" borderId="0" xfId="0" applyFont="1" applyAlignment="1" applyProtection="1">
      <alignment horizontal="center"/>
      <protection locked="0"/>
    </xf>
    <xf numFmtId="0" fontId="0" fillId="3" borderId="0" xfId="0" applyFill="1" applyAlignment="1">
      <alignment horizontal="left"/>
    </xf>
    <xf numFmtId="0" fontId="13" fillId="3" borderId="0" xfId="2" applyFill="1" applyAlignment="1" applyProtection="1">
      <alignment horizontal="left"/>
      <protection locked="0"/>
    </xf>
    <xf numFmtId="167" fontId="14" fillId="0" borderId="7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 indent="5"/>
    </xf>
    <xf numFmtId="168" fontId="2" fillId="0" borderId="1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167" fontId="14" fillId="0" borderId="6" xfId="0" applyNumberFormat="1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wrapText="1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-[$R-1C09]* #,##0.00_-;\-[$R-1C09]* #,##0.00_-;_-[$R-1C09]* &quot;-&quot;??_-;_-@_-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rgb="FF4A7C29"/>
        </top>
      </border>
    </dxf>
    <dxf>
      <border diagonalUp="0" diagonalDown="0">
        <left style="medium">
          <color rgb="FF4A7C29"/>
        </left>
        <right style="medium">
          <color rgb="FF4A7C29"/>
        </right>
        <top style="medium">
          <color rgb="FF4A7C29"/>
        </top>
        <bottom style="medium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</border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14"/>
      <tableStyleElement type="headerRow" dxfId="13"/>
      <tableStyleElement type="secondRowStripe" dxfId="12"/>
    </tableStyle>
    <tableStyle name="Business Table 2" pivot="0" count="3" xr9:uid="{69F1D1ED-DE88-4B72-A0E2-62CA7D32352C}">
      <tableStyleElement type="wholeTable" dxfId="11"/>
      <tableStyleElement type="headerRow" dxfId="10"/>
      <tableStyleElement type="secondRowStripe" dxfId="9"/>
    </tableStyle>
  </tableStyles>
  <colors>
    <mruColors>
      <color rgb="FF455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200024</xdr:rowOff>
    </xdr:from>
    <xdr:to>
      <xdr:col>5</xdr:col>
      <xdr:colOff>518159</xdr:colOff>
      <xdr:row>9</xdr:row>
      <xdr:rowOff>176570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831FF9-2FD4-49AD-91C2-48F3A185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4"/>
          <a:ext cx="4333874" cy="1789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129886</xdr:colOff>
      <xdr:row>0</xdr:row>
      <xdr:rowOff>283557</xdr:rowOff>
    </xdr:from>
    <xdr:to>
      <xdr:col>9</xdr:col>
      <xdr:colOff>699480</xdr:colOff>
      <xdr:row>1</xdr:row>
      <xdr:rowOff>53860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35250" y="283557"/>
          <a:ext cx="5164685" cy="86712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baseline="0">
              <a:solidFill>
                <a:sysClr val="windowText" lastClr="000000"/>
              </a:solidFill>
              <a:latin typeface="+mn-lt"/>
            </a:rPr>
            <a:t>INVOICE COMMISSION : LEVIES ON WHEAT, BARLEY, OATS AND LUPINS (1 October 2021 - 30 September 2023)</a:t>
          </a:r>
        </a:p>
        <a:p>
          <a:pPr algn="l"/>
          <a:r>
            <a:rPr lang="en-US" sz="900" baseline="0">
              <a:solidFill>
                <a:schemeClr val="bg1"/>
              </a:solidFill>
              <a:latin typeface="+mn-lt"/>
            </a:rPr>
            <a:t>Company Slogan</a:t>
          </a:r>
          <a:endParaRPr lang="en-US" sz="9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668656</xdr:colOff>
      <xdr:row>0</xdr:row>
      <xdr:rowOff>1007565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722062-CED8-4101-8C0B-1B1AC5A8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19051</xdr:rowOff>
    </xdr:from>
    <xdr:to>
      <xdr:col>2</xdr:col>
      <xdr:colOff>668656</xdr:colOff>
      <xdr:row>0</xdr:row>
      <xdr:rowOff>1007565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1CC764-FFA9-4192-873B-1BC4D8E84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16480" cy="988514"/>
        </a:xfrm>
        <a:prstGeom prst="rect">
          <a:avLst/>
        </a:prstGeom>
      </xdr:spPr>
    </xdr:pic>
    <xdr:clientData/>
  </xdr:twoCellAnchor>
  <xdr:twoCellAnchor>
    <xdr:from>
      <xdr:col>3</xdr:col>
      <xdr:colOff>770659</xdr:colOff>
      <xdr:row>0</xdr:row>
      <xdr:rowOff>178666</xdr:rowOff>
    </xdr:from>
    <xdr:to>
      <xdr:col>9</xdr:col>
      <xdr:colOff>656358</xdr:colOff>
      <xdr:row>0</xdr:row>
      <xdr:rowOff>1058141</xdr:rowOff>
    </xdr:to>
    <xdr:sp macro="" textlink="">
      <xdr:nvSpPr>
        <xdr:cNvPr id="4" name="TextBox 2" descr="Company Name and Slogan" title="Title">
          <a:extLst>
            <a:ext uri="{FF2B5EF4-FFF2-40B4-BE49-F238E27FC236}">
              <a16:creationId xmlns:a16="http://schemas.microsoft.com/office/drawing/2014/main" id="{AAA27146-D7B8-4BB1-845F-2A1DDC5EEAA7}"/>
            </a:ext>
          </a:extLst>
        </xdr:cNvPr>
        <xdr:cNvSpPr txBox="1"/>
      </xdr:nvSpPr>
      <xdr:spPr>
        <a:xfrm>
          <a:off x="3489614" y="178666"/>
          <a:ext cx="5314949" cy="8794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INVOICE COMMISSION : SOYBEANS 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(1 March 2023 -  29 February 2024)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0</xdr:row>
      <xdr:rowOff>38101</xdr:rowOff>
    </xdr:from>
    <xdr:to>
      <xdr:col>7</xdr:col>
      <xdr:colOff>676274</xdr:colOff>
      <xdr:row>0</xdr:row>
      <xdr:rowOff>914401</xdr:rowOff>
    </xdr:to>
    <xdr:sp macro="" textlink="">
      <xdr:nvSpPr>
        <xdr:cNvPr id="2" name="TextBox 2" descr="Company Name and Slogan" title="Title">
          <a:extLst>
            <a:ext uri="{FF2B5EF4-FFF2-40B4-BE49-F238E27FC236}">
              <a16:creationId xmlns:a16="http://schemas.microsoft.com/office/drawing/2014/main" id="{B529FDB3-93BB-4443-9813-FBBC75E411D4}"/>
            </a:ext>
          </a:extLst>
        </xdr:cNvPr>
        <xdr:cNvSpPr txBox="1"/>
      </xdr:nvSpPr>
      <xdr:spPr>
        <a:xfrm>
          <a:off x="1495425" y="38101"/>
          <a:ext cx="7248524" cy="8763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PAYMENT ADVICE : SOYBEANS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676276</xdr:colOff>
      <xdr:row>0</xdr:row>
      <xdr:rowOff>999945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D3AA78-4B89-4CD0-8D4D-9C83D718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FE913C-1F91-4FA0-B402-2FABF9F6934D}" name="SaleItems_Table8" displayName="SaleItems_Table8" ref="B21:E44" totalsRowShown="0" headerRowDxfId="8" dataDxfId="6" headerRowBorderDxfId="7" tableBorderDxfId="5" totalsRowBorderDxfId="4">
  <tableColumns count="4">
    <tableColumn id="1" xr3:uid="{6B108483-35E6-4AB2-9CCB-C9CB5ADA67ED}" name="SEED COMPANY" dataDxfId="3" dataCellStyle="Comma"/>
    <tableColumn id="2" xr3:uid="{B3A1E67A-9344-4645-B088-B906840F5A5F}" name="TONNAGE" dataDxfId="2" dataCellStyle="Comma"/>
    <tableColumn id="3" xr3:uid="{493867CB-9EC9-4912-AE8A-7084084745BA}" name="LEVY TARIFF (VAT INCL)" dataDxfId="1"/>
    <tableColumn id="4" xr3:uid="{4587FF4A-7A5D-469F-8CAE-377838A4DC02}" name="TOTAL (VAT EXCL)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elaine@llagri.co.a" TargetMode="External"/><Relationship Id="rId1" Type="http://schemas.openxmlformats.org/officeDocument/2006/relationships/hyperlink" Target="mailto:joane@llagri.co.z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5F1C-E329-47B6-9488-DDBDAAC26DB5}">
  <sheetPr codeName="Sheet2"/>
  <dimension ref="A13:G25"/>
  <sheetViews>
    <sheetView topLeftCell="A10" workbookViewId="0">
      <selection activeCell="D26" sqref="D26"/>
    </sheetView>
  </sheetViews>
  <sheetFormatPr defaultColWidth="9.3046875" defaultRowHeight="15" x14ac:dyDescent="0.4"/>
  <cols>
    <col min="1" max="16384" width="9.3046875" style="39"/>
  </cols>
  <sheetData>
    <row r="13" spans="2:7" x14ac:dyDescent="0.4">
      <c r="B13" s="48" t="s">
        <v>48</v>
      </c>
      <c r="C13" s="48"/>
      <c r="D13" s="48"/>
      <c r="E13" s="48"/>
      <c r="F13" s="48"/>
      <c r="G13" s="48"/>
    </row>
    <row r="15" spans="2:7" x14ac:dyDescent="0.4">
      <c r="B15" s="49" t="s">
        <v>47</v>
      </c>
      <c r="C15" s="49"/>
      <c r="D15" s="49"/>
      <c r="E15" s="49"/>
      <c r="F15" s="49"/>
      <c r="G15" s="49"/>
    </row>
    <row r="16" spans="2:7" x14ac:dyDescent="0.4">
      <c r="B16" s="40"/>
      <c r="C16" s="40"/>
      <c r="D16" s="40"/>
      <c r="E16" s="40"/>
      <c r="F16" s="40"/>
      <c r="G16" s="40"/>
    </row>
    <row r="17" spans="1:7" x14ac:dyDescent="0.4">
      <c r="B17" s="49" t="s">
        <v>56</v>
      </c>
      <c r="C17" s="49"/>
      <c r="D17" s="49"/>
      <c r="E17" s="49"/>
      <c r="F17" s="49"/>
      <c r="G17" s="49"/>
    </row>
    <row r="19" spans="1:7" x14ac:dyDescent="0.4">
      <c r="A19" s="39">
        <v>1</v>
      </c>
      <c r="B19" s="48" t="s">
        <v>49</v>
      </c>
      <c r="C19" s="48"/>
      <c r="D19" s="48"/>
      <c r="E19" s="48"/>
      <c r="F19" s="48"/>
      <c r="G19" s="48"/>
    </row>
    <row r="21" spans="1:7" x14ac:dyDescent="0.4">
      <c r="A21" s="39">
        <v>2</v>
      </c>
      <c r="B21" s="48" t="s">
        <v>50</v>
      </c>
      <c r="C21" s="48"/>
      <c r="D21" s="48"/>
      <c r="E21" s="48"/>
      <c r="F21" s="48"/>
      <c r="G21" s="48"/>
    </row>
    <row r="23" spans="1:7" x14ac:dyDescent="0.4">
      <c r="A23" s="39">
        <v>3</v>
      </c>
      <c r="B23" s="39" t="s">
        <v>51</v>
      </c>
    </row>
    <row r="24" spans="1:7" ht="22.75" customHeight="1" x14ac:dyDescent="0.4">
      <c r="B24" s="41" t="s">
        <v>52</v>
      </c>
    </row>
    <row r="25" spans="1:7" ht="22.25" customHeight="1" x14ac:dyDescent="0.4">
      <c r="B25" s="41" t="s">
        <v>53</v>
      </c>
    </row>
  </sheetData>
  <sheetProtection selectLockedCells="1"/>
  <mergeCells count="5">
    <mergeCell ref="B21:G21"/>
    <mergeCell ref="B13:G13"/>
    <mergeCell ref="B15:G15"/>
    <mergeCell ref="B17:G17"/>
    <mergeCell ref="B19:G19"/>
  </mergeCells>
  <hyperlinks>
    <hyperlink ref="B15:G15" location="'Wheat, Barley, Oats, Lupins'!A1" display="Wheat, Barley, Oats and Lupins" xr:uid="{712B5EBF-6764-48CF-9C0E-D286A948E82F}"/>
    <hyperlink ref="B17:G17" location="'Soya - 2023-03-01'!A1" display="Soya - 2023-03-01" xr:uid="{77E32C10-E67B-422F-8CAB-A6C32A46A2D5}"/>
    <hyperlink ref="B24" r:id="rId1" xr:uid="{0076D570-B082-4583-B459-65445161C6A3}"/>
    <hyperlink ref="B25" r:id="rId2" xr:uid="{920C1DB7-B2F9-4C5C-8803-17AD409F397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29"/>
  <sheetViews>
    <sheetView showGridLines="0" tabSelected="1" topLeftCell="A10" zoomScale="110" zoomScaleNormal="110" workbookViewId="0">
      <selection activeCell="A25" sqref="A25:XFD25"/>
    </sheetView>
  </sheetViews>
  <sheetFormatPr defaultColWidth="8.84375" defaultRowHeight="26" customHeight="1" x14ac:dyDescent="0.35"/>
  <cols>
    <col min="1" max="1" width="1.84375" style="1" customWidth="1"/>
    <col min="2" max="2" width="20.84375" style="1" customWidth="1"/>
    <col min="3" max="3" width="11.69140625" style="1" customWidth="1"/>
    <col min="4" max="5" width="9.69140625" style="1" customWidth="1"/>
    <col min="6" max="6" width="11.84375" style="1" customWidth="1"/>
    <col min="7" max="7" width="11" style="1" customWidth="1"/>
    <col min="8" max="8" width="13.921875" style="1" bestFit="1" customWidth="1"/>
    <col min="9" max="11" width="9.69140625" style="1" customWidth="1"/>
    <col min="12" max="16384" width="8.84375" style="1"/>
  </cols>
  <sheetData>
    <row r="1" spans="2:14" ht="86.25" customHeight="1" x14ac:dyDescent="0.35">
      <c r="G1" s="1" t="s">
        <v>2</v>
      </c>
      <c r="H1" s="1" t="s">
        <v>2</v>
      </c>
    </row>
    <row r="2" spans="2:14" ht="30" customHeight="1" x14ac:dyDescent="0.4">
      <c r="B2" s="6" t="s">
        <v>3</v>
      </c>
      <c r="G2" s="7" t="s">
        <v>1</v>
      </c>
      <c r="H2" s="36">
        <f ca="1">TODAY()</f>
        <v>45000</v>
      </c>
      <c r="I2" s="36"/>
    </row>
    <row r="3" spans="2:14" s="4" customFormat="1" ht="16" customHeight="1" x14ac:dyDescent="0.4">
      <c r="B3" s="8" t="s">
        <v>4</v>
      </c>
      <c r="E3" s="7"/>
      <c r="F3" s="44"/>
      <c r="G3" s="7" t="s">
        <v>55</v>
      </c>
      <c r="H3" s="52"/>
      <c r="I3" s="53"/>
      <c r="J3" s="54"/>
    </row>
    <row r="4" spans="2:14" s="4" customFormat="1" ht="16" customHeight="1" x14ac:dyDescent="0.4">
      <c r="B4" s="8" t="s">
        <v>5</v>
      </c>
      <c r="E4" s="7"/>
      <c r="F4" s="3"/>
      <c r="J4" s="38"/>
    </row>
    <row r="5" spans="2:14" s="4" customFormat="1" ht="16" customHeight="1" x14ac:dyDescent="0.4">
      <c r="B5" s="8"/>
      <c r="E5" s="7"/>
      <c r="F5" s="3"/>
    </row>
    <row r="6" spans="2:14" ht="25.5" customHeight="1" x14ac:dyDescent="0.4">
      <c r="B6" s="6" t="s">
        <v>6</v>
      </c>
      <c r="D6" s="57"/>
      <c r="E6" s="58"/>
      <c r="F6" s="58"/>
      <c r="G6" s="58"/>
      <c r="H6" s="58"/>
      <c r="I6" s="58"/>
      <c r="J6" s="59"/>
    </row>
    <row r="7" spans="2:14" ht="6.75" customHeight="1" x14ac:dyDescent="0.4">
      <c r="B7" s="6"/>
      <c r="E7" s="9"/>
    </row>
    <row r="8" spans="2:14" ht="33.75" customHeight="1" x14ac:dyDescent="0.4">
      <c r="B8" s="55" t="s">
        <v>7</v>
      </c>
      <c r="C8" s="56"/>
      <c r="D8" s="57"/>
      <c r="E8" s="58"/>
      <c r="F8" s="58"/>
      <c r="G8" s="58"/>
      <c r="H8" s="58"/>
      <c r="I8" s="58"/>
      <c r="J8" s="59"/>
    </row>
    <row r="9" spans="2:14" ht="6.75" customHeight="1" x14ac:dyDescent="0.4">
      <c r="B9" s="6"/>
      <c r="E9" s="9"/>
    </row>
    <row r="10" spans="2:14" ht="25.5" customHeight="1" x14ac:dyDescent="0.4">
      <c r="B10" s="6" t="s">
        <v>8</v>
      </c>
      <c r="D10" s="57"/>
      <c r="E10" s="58"/>
      <c r="F10" s="58"/>
      <c r="G10" s="58"/>
      <c r="H10" s="58"/>
      <c r="I10" s="58"/>
      <c r="J10" s="59"/>
      <c r="N10" s="36"/>
    </row>
    <row r="11" spans="2:14" ht="25.5" customHeight="1" x14ac:dyDescent="0.4">
      <c r="B11" s="6"/>
      <c r="D11" s="57"/>
      <c r="E11" s="58"/>
      <c r="F11" s="58"/>
      <c r="G11" s="58"/>
      <c r="H11" s="58"/>
      <c r="I11" s="58"/>
      <c r="J11" s="59"/>
    </row>
    <row r="12" spans="2:14" ht="25.5" customHeight="1" x14ac:dyDescent="0.4">
      <c r="B12" s="6"/>
      <c r="D12" s="57"/>
      <c r="E12" s="58"/>
      <c r="F12" s="58"/>
      <c r="G12" s="58"/>
      <c r="H12" s="58"/>
      <c r="I12" s="58"/>
      <c r="J12" s="59"/>
    </row>
    <row r="13" spans="2:14" ht="6.75" customHeight="1" x14ac:dyDescent="0.4">
      <c r="B13" s="6"/>
      <c r="E13" s="9"/>
    </row>
    <row r="14" spans="2:14" ht="25.5" customHeight="1" x14ac:dyDescent="0.35">
      <c r="B14" s="60" t="s">
        <v>9</v>
      </c>
      <c r="C14" s="60"/>
      <c r="D14" s="16" t="s">
        <v>0</v>
      </c>
      <c r="E14" s="61"/>
      <c r="F14" s="62"/>
      <c r="G14" s="62"/>
      <c r="H14" s="62"/>
      <c r="I14" s="62"/>
      <c r="J14" s="63"/>
    </row>
    <row r="15" spans="2:14" ht="6.75" customHeight="1" x14ac:dyDescent="0.35">
      <c r="B15" s="11"/>
      <c r="F15" s="9"/>
    </row>
    <row r="16" spans="2:14" ht="25.5" customHeight="1" x14ac:dyDescent="0.35">
      <c r="B16" s="11"/>
      <c r="D16" s="16" t="s">
        <v>10</v>
      </c>
      <c r="E16" s="61"/>
      <c r="F16" s="62"/>
      <c r="G16" s="62"/>
      <c r="H16" s="62"/>
      <c r="I16" s="62"/>
      <c r="J16" s="63"/>
    </row>
    <row r="17" spans="2:11" ht="6.75" customHeight="1" x14ac:dyDescent="0.4">
      <c r="B17" s="6"/>
      <c r="F17" s="9"/>
    </row>
    <row r="18" spans="2:11" ht="25.5" customHeight="1" x14ac:dyDescent="0.4">
      <c r="B18" s="6"/>
      <c r="D18" s="16" t="s">
        <v>11</v>
      </c>
      <c r="E18" s="61"/>
      <c r="F18" s="62"/>
      <c r="G18" s="62"/>
      <c r="H18" s="62"/>
      <c r="I18" s="62"/>
      <c r="J18" s="63"/>
    </row>
    <row r="19" spans="2:11" ht="25.5" customHeight="1" x14ac:dyDescent="0.4">
      <c r="B19" s="6"/>
      <c r="D19" s="16"/>
      <c r="E19" s="47"/>
      <c r="F19" s="47"/>
      <c r="G19" s="47"/>
      <c r="H19" s="47"/>
      <c r="I19" s="47"/>
      <c r="J19" s="47"/>
    </row>
    <row r="20" spans="2:11" ht="26" customHeight="1" thickBot="1" x14ac:dyDescent="0.4">
      <c r="B20" s="51" t="s">
        <v>58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2:11" ht="42" customHeight="1" thickBot="1" x14ac:dyDescent="0.45">
      <c r="B21" s="28"/>
      <c r="C21" s="29" t="s">
        <v>54</v>
      </c>
      <c r="D21" s="66" t="s">
        <v>59</v>
      </c>
      <c r="E21" s="66"/>
      <c r="F21" s="66" t="s">
        <v>60</v>
      </c>
      <c r="G21" s="66"/>
      <c r="H21"/>
      <c r="I21"/>
      <c r="J21"/>
    </row>
    <row r="22" spans="2:11" ht="26" customHeight="1" x14ac:dyDescent="0.4">
      <c r="B22" s="42" t="s">
        <v>12</v>
      </c>
      <c r="C22" s="45"/>
      <c r="D22" s="50">
        <f>C22*36.8</f>
        <v>0</v>
      </c>
      <c r="E22" s="50"/>
      <c r="F22" s="50">
        <f>D22/100*2.5</f>
        <v>0</v>
      </c>
      <c r="G22" s="50"/>
      <c r="H22"/>
      <c r="I22"/>
      <c r="J22"/>
    </row>
    <row r="23" spans="2:11" ht="26" customHeight="1" x14ac:dyDescent="0.35">
      <c r="B23" s="43" t="s">
        <v>13</v>
      </c>
      <c r="C23" s="46"/>
      <c r="D23" s="50">
        <f t="shared" ref="D23:D24" si="0">C23*36.8</f>
        <v>0</v>
      </c>
      <c r="E23" s="50"/>
      <c r="F23" s="50">
        <f t="shared" ref="F23:F25" si="1">D23/100*2.5</f>
        <v>0</v>
      </c>
      <c r="G23" s="50"/>
    </row>
    <row r="24" spans="2:11" ht="26" customHeight="1" x14ac:dyDescent="0.35">
      <c r="B24" s="43" t="s">
        <v>14</v>
      </c>
      <c r="C24" s="46"/>
      <c r="D24" s="50">
        <f t="shared" si="0"/>
        <v>0</v>
      </c>
      <c r="E24" s="50"/>
      <c r="F24" s="50">
        <f t="shared" si="1"/>
        <v>0</v>
      </c>
      <c r="G24" s="50"/>
    </row>
    <row r="25" spans="2:11" ht="26" customHeight="1" x14ac:dyDescent="0.35">
      <c r="B25" s="43" t="s">
        <v>15</v>
      </c>
      <c r="C25" s="46"/>
      <c r="D25" s="50">
        <f>C25*40.25</f>
        <v>0</v>
      </c>
      <c r="E25" s="50"/>
      <c r="F25" s="50">
        <f t="shared" si="1"/>
        <v>0</v>
      </c>
      <c r="G25" s="50"/>
    </row>
    <row r="26" spans="2:11" ht="26" customHeight="1" x14ac:dyDescent="0.35">
      <c r="B26" s="43" t="s">
        <v>17</v>
      </c>
      <c r="C26" s="46">
        <f>SUM(C22:C25)</f>
        <v>0</v>
      </c>
      <c r="D26" s="65">
        <f>SUM(D22:E25)</f>
        <v>0</v>
      </c>
      <c r="E26" s="65"/>
      <c r="F26" s="65">
        <f>SUM(F22:G25)</f>
        <v>0</v>
      </c>
      <c r="G26" s="65"/>
    </row>
    <row r="28" spans="2:11" ht="26" customHeight="1" x14ac:dyDescent="0.35">
      <c r="B28" s="67"/>
      <c r="C28" s="68"/>
      <c r="D28" s="69"/>
    </row>
    <row r="29" spans="2:11" ht="26" customHeight="1" x14ac:dyDescent="0.35">
      <c r="B29" s="64" t="s">
        <v>16</v>
      </c>
      <c r="C29" s="64"/>
      <c r="D29" s="64"/>
    </row>
  </sheetData>
  <sheetProtection selectLockedCells="1"/>
  <mergeCells count="26">
    <mergeCell ref="D21:E21"/>
    <mergeCell ref="F21:G21"/>
    <mergeCell ref="F22:G22"/>
    <mergeCell ref="B28:D28"/>
    <mergeCell ref="B29:D29"/>
    <mergeCell ref="D26:E26"/>
    <mergeCell ref="F26:G26"/>
    <mergeCell ref="D23:E23"/>
    <mergeCell ref="F23:G23"/>
    <mergeCell ref="D24:E24"/>
    <mergeCell ref="D25:E25"/>
    <mergeCell ref="F25:G25"/>
    <mergeCell ref="B20:K20"/>
    <mergeCell ref="H3:J3"/>
    <mergeCell ref="B8:C8"/>
    <mergeCell ref="D6:J6"/>
    <mergeCell ref="D8:J8"/>
    <mergeCell ref="D10:J10"/>
    <mergeCell ref="D11:J11"/>
    <mergeCell ref="D12:J12"/>
    <mergeCell ref="B14:C14"/>
    <mergeCell ref="E14:J14"/>
    <mergeCell ref="E16:J16"/>
    <mergeCell ref="E18:J18"/>
    <mergeCell ref="F24:G24"/>
    <mergeCell ref="D22:E22"/>
  </mergeCells>
  <phoneticPr fontId="10" type="noConversion"/>
  <dataValidations count="7">
    <dataValidation allowBlank="1" showInputMessage="1" showErrorMessage="1" prompt="Enter Customer ID in this cell" sqref="F4:F5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H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:B5" xr:uid="{00000000-0002-0000-0000-000007000000}"/>
    <dataValidation allowBlank="1" showInputMessage="1" showErrorMessage="1" prompt="Enter Comments or Special Instructions in this cell" sqref="B20" xr:uid="{00000000-0002-0000-0000-00000E000000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</dataValidations>
  <printOptions horizontalCentered="1"/>
  <pageMargins left="0.25" right="0.25" top="0.75" bottom="0.75" header="0.3" footer="0.3"/>
  <pageSetup scale="7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F8857-BCF4-476D-819D-01CE937588D6}">
          <x14:formula1>
            <xm:f>Month!$A$1:$A$24</xm:f>
          </x14:formula1>
          <xm:sqref>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6468-8357-454A-874D-0AFC94507C3B}">
  <sheetPr>
    <pageSetUpPr fitToPage="1"/>
  </sheetPr>
  <dimension ref="B1:N26"/>
  <sheetViews>
    <sheetView showGridLines="0" topLeftCell="A7" zoomScale="110" zoomScaleNormal="110" workbookViewId="0">
      <selection activeCell="K7" sqref="B1:K1048576"/>
    </sheetView>
  </sheetViews>
  <sheetFormatPr defaultColWidth="8.84375" defaultRowHeight="26" customHeight="1" x14ac:dyDescent="0.35"/>
  <cols>
    <col min="1" max="1" width="1.84375" style="1" customWidth="1"/>
    <col min="2" max="2" width="20.84375" style="1" customWidth="1"/>
    <col min="3" max="3" width="12.84375" style="1" customWidth="1"/>
    <col min="4" max="5" width="9.69140625" style="1" customWidth="1"/>
    <col min="6" max="6" width="11.84375" style="1" customWidth="1"/>
    <col min="7" max="7" width="11" style="1" customWidth="1"/>
    <col min="8" max="8" width="13.921875" style="1" bestFit="1" customWidth="1"/>
    <col min="9" max="11" width="9.69140625" style="1" customWidth="1"/>
    <col min="12" max="16384" width="8.84375" style="1"/>
  </cols>
  <sheetData>
    <row r="1" spans="2:14" ht="86.25" customHeight="1" x14ac:dyDescent="0.35">
      <c r="G1" s="1" t="s">
        <v>2</v>
      </c>
      <c r="H1" s="1" t="s">
        <v>2</v>
      </c>
    </row>
    <row r="2" spans="2:14" ht="30" customHeight="1" x14ac:dyDescent="0.4">
      <c r="B2" s="6" t="s">
        <v>3</v>
      </c>
      <c r="G2" s="7" t="s">
        <v>1</v>
      </c>
      <c r="H2" s="36">
        <f ca="1">TODAY()</f>
        <v>45000</v>
      </c>
      <c r="I2" s="36"/>
    </row>
    <row r="3" spans="2:14" s="4" customFormat="1" ht="16" customHeight="1" x14ac:dyDescent="0.4">
      <c r="B3" s="8" t="s">
        <v>4</v>
      </c>
      <c r="E3" s="7"/>
      <c r="F3" s="44"/>
      <c r="G3" s="7" t="s">
        <v>55</v>
      </c>
      <c r="H3" s="52"/>
      <c r="I3" s="53"/>
      <c r="J3" s="54"/>
    </row>
    <row r="4" spans="2:14" s="4" customFormat="1" ht="16" customHeight="1" x14ac:dyDescent="0.4">
      <c r="B4" s="8" t="s">
        <v>5</v>
      </c>
      <c r="E4" s="7"/>
      <c r="F4" s="3"/>
      <c r="J4" s="38"/>
    </row>
    <row r="5" spans="2:14" s="4" customFormat="1" ht="16" customHeight="1" x14ac:dyDescent="0.4">
      <c r="B5" s="8"/>
      <c r="E5" s="7"/>
      <c r="F5" s="3"/>
    </row>
    <row r="6" spans="2:14" ht="25.5" customHeight="1" x14ac:dyDescent="0.4">
      <c r="B6" s="6" t="s">
        <v>6</v>
      </c>
      <c r="D6" s="57"/>
      <c r="E6" s="58"/>
      <c r="F6" s="58"/>
      <c r="G6" s="58"/>
      <c r="H6" s="58"/>
      <c r="I6" s="58"/>
      <c r="J6" s="59"/>
    </row>
    <row r="7" spans="2:14" ht="6.75" customHeight="1" x14ac:dyDescent="0.4">
      <c r="B7" s="6"/>
      <c r="E7" s="9"/>
    </row>
    <row r="8" spans="2:14" ht="33.75" customHeight="1" x14ac:dyDescent="0.4">
      <c r="B8" s="55" t="s">
        <v>7</v>
      </c>
      <c r="C8" s="56"/>
      <c r="D8" s="57"/>
      <c r="E8" s="58"/>
      <c r="F8" s="58"/>
      <c r="G8" s="58"/>
      <c r="H8" s="58"/>
      <c r="I8" s="58"/>
      <c r="J8" s="59"/>
    </row>
    <row r="9" spans="2:14" ht="6.75" customHeight="1" x14ac:dyDescent="0.4">
      <c r="B9" s="6"/>
      <c r="E9" s="9"/>
    </row>
    <row r="10" spans="2:14" ht="25.5" customHeight="1" x14ac:dyDescent="0.4">
      <c r="B10" s="6" t="s">
        <v>8</v>
      </c>
      <c r="D10" s="57"/>
      <c r="E10" s="58"/>
      <c r="F10" s="58"/>
      <c r="G10" s="58"/>
      <c r="H10" s="58"/>
      <c r="I10" s="58"/>
      <c r="J10" s="59"/>
      <c r="N10" s="36"/>
    </row>
    <row r="11" spans="2:14" ht="25.5" customHeight="1" x14ac:dyDescent="0.4">
      <c r="B11" s="6"/>
      <c r="D11" s="57"/>
      <c r="E11" s="58"/>
      <c r="F11" s="58"/>
      <c r="G11" s="58"/>
      <c r="H11" s="58"/>
      <c r="I11" s="58"/>
      <c r="J11" s="59"/>
    </row>
    <row r="12" spans="2:14" ht="25.5" customHeight="1" x14ac:dyDescent="0.4">
      <c r="B12" s="6"/>
      <c r="D12" s="57"/>
      <c r="E12" s="58"/>
      <c r="F12" s="58"/>
      <c r="G12" s="58"/>
      <c r="H12" s="58"/>
      <c r="I12" s="58"/>
      <c r="J12" s="59"/>
    </row>
    <row r="13" spans="2:14" ht="6.75" customHeight="1" x14ac:dyDescent="0.4">
      <c r="B13" s="6"/>
      <c r="E13" s="9"/>
    </row>
    <row r="14" spans="2:14" ht="25.5" customHeight="1" x14ac:dyDescent="0.35">
      <c r="B14" s="60" t="s">
        <v>9</v>
      </c>
      <c r="C14" s="60"/>
      <c r="D14" s="16" t="s">
        <v>0</v>
      </c>
      <c r="E14" s="61"/>
      <c r="F14" s="62"/>
      <c r="G14" s="62"/>
      <c r="H14" s="62"/>
      <c r="I14" s="62"/>
      <c r="J14" s="63"/>
    </row>
    <row r="15" spans="2:14" ht="6.75" customHeight="1" x14ac:dyDescent="0.35">
      <c r="B15" s="11"/>
      <c r="F15" s="9"/>
    </row>
    <row r="16" spans="2:14" ht="25.5" customHeight="1" x14ac:dyDescent="0.35">
      <c r="B16" s="11"/>
      <c r="D16" s="16" t="s">
        <v>10</v>
      </c>
      <c r="E16" s="61"/>
      <c r="F16" s="62"/>
      <c r="G16" s="62"/>
      <c r="H16" s="62"/>
      <c r="I16" s="62"/>
      <c r="J16" s="63"/>
    </row>
    <row r="17" spans="2:11" ht="6.75" customHeight="1" x14ac:dyDescent="0.4">
      <c r="B17" s="6"/>
      <c r="F17" s="9"/>
    </row>
    <row r="18" spans="2:11" ht="25.5" customHeight="1" x14ac:dyDescent="0.4">
      <c r="B18" s="6"/>
      <c r="D18" s="16" t="s">
        <v>11</v>
      </c>
      <c r="E18" s="61"/>
      <c r="F18" s="62"/>
      <c r="G18" s="62"/>
      <c r="H18" s="62"/>
      <c r="I18" s="62"/>
      <c r="J18" s="63"/>
    </row>
    <row r="19" spans="2:11" ht="25.5" customHeight="1" x14ac:dyDescent="0.4">
      <c r="B19" s="6"/>
      <c r="D19" s="16"/>
      <c r="E19" s="47"/>
      <c r="F19" s="47"/>
      <c r="G19" s="47"/>
      <c r="H19" s="47"/>
      <c r="I19" s="47"/>
      <c r="J19" s="47"/>
    </row>
    <row r="20" spans="2:11" ht="26" customHeight="1" thickBot="1" x14ac:dyDescent="0.4">
      <c r="B20" s="51" t="s">
        <v>58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2:11" ht="42" customHeight="1" thickBot="1" x14ac:dyDescent="0.45">
      <c r="B21" s="28"/>
      <c r="C21" s="29" t="s">
        <v>54</v>
      </c>
      <c r="D21" s="66" t="s">
        <v>59</v>
      </c>
      <c r="E21" s="66"/>
      <c r="F21" s="66" t="s">
        <v>60</v>
      </c>
      <c r="G21" s="66"/>
      <c r="H21"/>
      <c r="I21"/>
      <c r="J21"/>
    </row>
    <row r="22" spans="2:11" ht="26" customHeight="1" x14ac:dyDescent="0.35">
      <c r="B22" s="43" t="s">
        <v>57</v>
      </c>
      <c r="C22" s="46"/>
      <c r="D22" s="50">
        <f>C22*75.9</f>
        <v>0</v>
      </c>
      <c r="E22" s="50"/>
      <c r="F22" s="50">
        <f t="shared" ref="F22" si="0">D22/100*2.5</f>
        <v>0</v>
      </c>
      <c r="G22" s="50"/>
    </row>
    <row r="23" spans="2:11" ht="26" customHeight="1" x14ac:dyDescent="0.35">
      <c r="B23" s="43" t="s">
        <v>17</v>
      </c>
      <c r="C23" s="46">
        <f>SUM(C22:C22)</f>
        <v>0</v>
      </c>
      <c r="D23" s="65">
        <f>SUM(D22:E22)</f>
        <v>0</v>
      </c>
      <c r="E23" s="65"/>
      <c r="F23" s="65">
        <f>SUM(F22:G22)</f>
        <v>0</v>
      </c>
      <c r="G23" s="65"/>
    </row>
    <row r="25" spans="2:11" ht="26" customHeight="1" x14ac:dyDescent="0.35">
      <c r="B25" s="67"/>
      <c r="C25" s="68"/>
      <c r="D25" s="69"/>
    </row>
    <row r="26" spans="2:11" ht="26" customHeight="1" x14ac:dyDescent="0.35">
      <c r="B26" s="64" t="s">
        <v>16</v>
      </c>
      <c r="C26" s="64"/>
      <c r="D26" s="64"/>
    </row>
  </sheetData>
  <sheetProtection selectLockedCells="1"/>
  <mergeCells count="20">
    <mergeCell ref="B20:K20"/>
    <mergeCell ref="H3:J3"/>
    <mergeCell ref="D6:J6"/>
    <mergeCell ref="B8:C8"/>
    <mergeCell ref="D8:J8"/>
    <mergeCell ref="D10:J10"/>
    <mergeCell ref="D11:J11"/>
    <mergeCell ref="D12:J12"/>
    <mergeCell ref="B14:C14"/>
    <mergeCell ref="E14:J14"/>
    <mergeCell ref="E16:J16"/>
    <mergeCell ref="E18:J18"/>
    <mergeCell ref="D23:E23"/>
    <mergeCell ref="F23:G23"/>
    <mergeCell ref="B25:D25"/>
    <mergeCell ref="B26:D26"/>
    <mergeCell ref="D21:E21"/>
    <mergeCell ref="F21:G21"/>
    <mergeCell ref="D22:E22"/>
    <mergeCell ref="F22:G22"/>
  </mergeCells>
  <dataValidations count="7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B536C4CE-79D3-40CD-AD20-08990308936E}"/>
    <dataValidation allowBlank="1" showInputMessage="1" showErrorMessage="1" prompt="Enter Comments or Special Instructions in this cell" sqref="B20" xr:uid="{9983C45E-7D94-4D4F-80C3-6830D0BEC99C}"/>
    <dataValidation allowBlank="1" showInputMessage="1" showErrorMessage="1" prompt="Enter Phone and contact details in this cell" sqref="B4:B5" xr:uid="{741FFC04-BD74-4103-A7F5-1F24F46E8B77}"/>
    <dataValidation allowBlank="1" showInputMessage="1" showErrorMessage="1" prompt="Enter full Company Address in this cell" sqref="B3" xr:uid="{CB7FB1B3-A452-4389-AFCE-177ABD8127EB}"/>
    <dataValidation allowBlank="1" showInputMessage="1" showErrorMessage="1" prompt="Enter Quotation Date in this cell" sqref="H2" xr:uid="{8FBFD15E-2456-48F9-B99B-CA46B4371640}"/>
    <dataValidation allowBlank="1" showInputMessage="1" showErrorMessage="1" prompt="Enter Quotation Number in this cell" sqref="F3" xr:uid="{024EAE37-395E-4B0D-A125-0FD39ECF9C22}"/>
    <dataValidation allowBlank="1" showInputMessage="1" showErrorMessage="1" prompt="Enter Customer ID in this cell" sqref="F4:F5" xr:uid="{41262FCE-EFB1-4022-BA16-26BB54FA943F}"/>
  </dataValidations>
  <printOptions horizontalCentered="1"/>
  <pageMargins left="0.25" right="0.25" top="0.75" bottom="0.75" header="0.3" footer="0.3"/>
  <pageSetup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2B610E-067E-4A61-A102-1BB7D75EB29C}">
          <x14:formula1>
            <xm:f>Month!$A$1:$A$24</xm:f>
          </x14:formula1>
          <xm:sqref>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7ACF-F104-4792-9A33-EF9C275482CA}">
  <sheetPr codeName="Sheet3">
    <pageSetUpPr fitToPage="1"/>
  </sheetPr>
  <dimension ref="B1:J49"/>
  <sheetViews>
    <sheetView showGridLines="0" zoomScaleNormal="100" workbookViewId="0">
      <selection activeCell="J6" sqref="J6"/>
    </sheetView>
  </sheetViews>
  <sheetFormatPr defaultColWidth="8.84375" defaultRowHeight="26" customHeight="1" x14ac:dyDescent="0.35"/>
  <cols>
    <col min="1" max="1" width="1.84375" style="1" customWidth="1"/>
    <col min="2" max="2" width="20.84375" style="1" customWidth="1"/>
    <col min="3" max="3" width="12.84375" style="1" customWidth="1"/>
    <col min="4" max="4" width="9.69140625" style="1" customWidth="1"/>
    <col min="5" max="7" width="16.3046875" style="1" customWidth="1"/>
    <col min="8" max="11" width="9.69140625" style="1" customWidth="1"/>
    <col min="12" max="16384" width="8.84375" style="1"/>
  </cols>
  <sheetData>
    <row r="1" spans="2:10" ht="86.25" customHeight="1" x14ac:dyDescent="0.35">
      <c r="G1" s="1" t="s">
        <v>2</v>
      </c>
      <c r="H1" s="1" t="s">
        <v>2</v>
      </c>
    </row>
    <row r="2" spans="2:10" ht="30" customHeight="1" x14ac:dyDescent="0.4">
      <c r="B2" s="6" t="s">
        <v>3</v>
      </c>
      <c r="F2" s="7" t="s">
        <v>1</v>
      </c>
      <c r="G2" s="15">
        <f ca="1">TODAY()</f>
        <v>45000</v>
      </c>
      <c r="H2" s="15"/>
    </row>
    <row r="3" spans="2:10" s="4" customFormat="1" ht="16" customHeight="1" x14ac:dyDescent="0.4">
      <c r="B3" s="8" t="s">
        <v>4</v>
      </c>
      <c r="E3" s="7"/>
      <c r="F3" s="3"/>
    </row>
    <row r="4" spans="2:10" s="4" customFormat="1" ht="16" customHeight="1" x14ac:dyDescent="0.4">
      <c r="B4" s="8" t="s">
        <v>5</v>
      </c>
      <c r="E4" s="7"/>
      <c r="F4" s="3"/>
    </row>
    <row r="5" spans="2:10" s="4" customFormat="1" ht="16" customHeight="1" x14ac:dyDescent="0.4">
      <c r="B5" s="8"/>
      <c r="E5" s="7"/>
      <c r="F5" s="3"/>
    </row>
    <row r="6" spans="2:10" ht="25.5" customHeight="1" x14ac:dyDescent="0.4">
      <c r="B6" s="6" t="s">
        <v>6</v>
      </c>
      <c r="D6" s="71"/>
      <c r="E6" s="72"/>
      <c r="F6" s="72"/>
      <c r="G6" s="73"/>
      <c r="H6" s="31"/>
      <c r="I6" s="31"/>
      <c r="J6" s="31"/>
    </row>
    <row r="7" spans="2:10" ht="6.75" customHeight="1" x14ac:dyDescent="0.4">
      <c r="B7" s="6"/>
      <c r="E7" s="9"/>
    </row>
    <row r="8" spans="2:10" ht="33.75" customHeight="1" x14ac:dyDescent="0.4">
      <c r="B8" s="55" t="s">
        <v>7</v>
      </c>
      <c r="C8" s="55"/>
      <c r="D8" s="71"/>
      <c r="E8" s="72"/>
      <c r="F8" s="72"/>
      <c r="G8" s="73"/>
      <c r="H8" s="31"/>
      <c r="I8" s="31"/>
      <c r="J8" s="31"/>
    </row>
    <row r="9" spans="2:10" ht="6.75" customHeight="1" x14ac:dyDescent="0.4">
      <c r="B9" s="6"/>
      <c r="E9" s="9"/>
    </row>
    <row r="10" spans="2:10" ht="25.5" customHeight="1" x14ac:dyDescent="0.4">
      <c r="B10" s="6" t="s">
        <v>8</v>
      </c>
      <c r="D10" s="71"/>
      <c r="E10" s="72"/>
      <c r="F10" s="72"/>
      <c r="G10" s="73"/>
      <c r="H10" s="31"/>
      <c r="I10" s="31"/>
      <c r="J10" s="31"/>
    </row>
    <row r="11" spans="2:10" ht="25.5" customHeight="1" x14ac:dyDescent="0.4">
      <c r="B11" s="6"/>
      <c r="D11" s="71"/>
      <c r="E11" s="72"/>
      <c r="F11" s="72"/>
      <c r="G11" s="73"/>
      <c r="H11" s="31"/>
      <c r="I11" s="31"/>
      <c r="J11" s="31"/>
    </row>
    <row r="12" spans="2:10" ht="25.5" customHeight="1" x14ac:dyDescent="0.4">
      <c r="B12" s="6"/>
      <c r="D12" s="71"/>
      <c r="E12" s="72"/>
      <c r="F12" s="72"/>
      <c r="G12" s="73"/>
      <c r="H12" s="31"/>
      <c r="I12" s="31"/>
      <c r="J12" s="31"/>
    </row>
    <row r="13" spans="2:10" ht="6.75" customHeight="1" x14ac:dyDescent="0.4">
      <c r="B13" s="6"/>
      <c r="E13" s="9"/>
    </row>
    <row r="14" spans="2:10" ht="25.5" customHeight="1" x14ac:dyDescent="0.35">
      <c r="B14" s="60" t="s">
        <v>9</v>
      </c>
      <c r="C14" s="60"/>
      <c r="D14" s="16" t="s">
        <v>0</v>
      </c>
      <c r="E14" s="74"/>
      <c r="F14" s="75"/>
      <c r="G14" s="76"/>
    </row>
    <row r="15" spans="2:10" ht="6.75" customHeight="1" x14ac:dyDescent="0.35">
      <c r="B15" s="11"/>
      <c r="F15" s="9"/>
    </row>
    <row r="16" spans="2:10" ht="25.5" customHeight="1" x14ac:dyDescent="0.35">
      <c r="B16" s="11"/>
      <c r="D16" s="16" t="s">
        <v>10</v>
      </c>
      <c r="E16" s="74"/>
      <c r="F16" s="75"/>
      <c r="G16" s="76"/>
    </row>
    <row r="17" spans="2:7" ht="6.75" customHeight="1" x14ac:dyDescent="0.4">
      <c r="B17" s="6"/>
      <c r="F17" s="9"/>
    </row>
    <row r="18" spans="2:7" ht="25.5" customHeight="1" x14ac:dyDescent="0.4">
      <c r="B18" s="6"/>
      <c r="D18" s="16" t="s">
        <v>11</v>
      </c>
      <c r="E18" s="74"/>
      <c r="F18" s="75"/>
      <c r="G18" s="76"/>
    </row>
    <row r="19" spans="2:7" s="2" customFormat="1" ht="10.5" customHeight="1" x14ac:dyDescent="0.4">
      <c r="B19" s="70" t="s">
        <v>18</v>
      </c>
      <c r="C19" s="70"/>
      <c r="D19" s="70"/>
      <c r="E19" s="70"/>
      <c r="F19" s="70"/>
    </row>
    <row r="20" spans="2:7" ht="10.5" customHeight="1" thickBot="1" x14ac:dyDescent="0.4">
      <c r="B20" s="70"/>
      <c r="C20" s="70"/>
      <c r="D20" s="70"/>
      <c r="E20" s="70"/>
      <c r="F20" s="70"/>
    </row>
    <row r="21" spans="2:7" s="23" customFormat="1" ht="45" customHeight="1" x14ac:dyDescent="0.4">
      <c r="B21" s="24" t="s">
        <v>19</v>
      </c>
      <c r="C21" s="24" t="s">
        <v>20</v>
      </c>
      <c r="D21" s="24" t="s">
        <v>21</v>
      </c>
      <c r="E21" s="23" t="s">
        <v>23</v>
      </c>
      <c r="F21" s="25" t="s">
        <v>24</v>
      </c>
      <c r="G21" s="25" t="s">
        <v>25</v>
      </c>
    </row>
    <row r="22" spans="2:7" s="5" customFormat="1" ht="24" customHeight="1" x14ac:dyDescent="0.4">
      <c r="B22" s="32" t="s">
        <v>22</v>
      </c>
      <c r="C22" s="13"/>
      <c r="D22" s="12">
        <v>65.55</v>
      </c>
      <c r="E22" s="33">
        <f>+G22-F22</f>
        <v>0</v>
      </c>
      <c r="F22" s="33">
        <f>+G22*15/115</f>
        <v>0</v>
      </c>
      <c r="G22" s="33">
        <f>+SaleItems_Table8[[#This Row],[TONNAGE]]*SaleItems_Table8[[#This Row],[LEVY TARIFF (VAT INCL)]]</f>
        <v>0</v>
      </c>
    </row>
    <row r="23" spans="2:7" s="5" customFormat="1" ht="24" customHeight="1" x14ac:dyDescent="0.4">
      <c r="B23" s="32" t="s">
        <v>26</v>
      </c>
      <c r="C23" s="13"/>
      <c r="D23" s="12">
        <v>65.55</v>
      </c>
      <c r="E23" s="33">
        <f t="shared" ref="E23:E31" si="0">+G23-F23</f>
        <v>0</v>
      </c>
      <c r="F23" s="33">
        <f t="shared" ref="F23:F43" si="1">+G23*15/115</f>
        <v>0</v>
      </c>
      <c r="G23" s="33">
        <f>+SaleItems_Table8[[#This Row],[TONNAGE]]*SaleItems_Table8[[#This Row],[LEVY TARIFF (VAT INCL)]]</f>
        <v>0</v>
      </c>
    </row>
    <row r="24" spans="2:7" s="5" customFormat="1" ht="24" customHeight="1" x14ac:dyDescent="0.4">
      <c r="B24" s="32" t="s">
        <v>27</v>
      </c>
      <c r="C24" s="13"/>
      <c r="D24" s="12">
        <v>65.55</v>
      </c>
      <c r="E24" s="33">
        <f t="shared" si="0"/>
        <v>0</v>
      </c>
      <c r="F24" s="33">
        <f t="shared" si="1"/>
        <v>0</v>
      </c>
      <c r="G24" s="33">
        <f>+SaleItems_Table8[[#This Row],[TONNAGE]]*SaleItems_Table8[[#This Row],[LEVY TARIFF (VAT INCL)]]</f>
        <v>0</v>
      </c>
    </row>
    <row r="25" spans="2:7" s="5" customFormat="1" ht="24" customHeight="1" x14ac:dyDescent="0.4">
      <c r="B25" s="32" t="s">
        <v>28</v>
      </c>
      <c r="C25" s="13"/>
      <c r="D25" s="12">
        <v>65.55</v>
      </c>
      <c r="E25" s="33">
        <f t="shared" si="0"/>
        <v>0</v>
      </c>
      <c r="F25" s="33">
        <f t="shared" si="1"/>
        <v>0</v>
      </c>
      <c r="G25" s="33">
        <f>+SaleItems_Table8[[#This Row],[TONNAGE]]*SaleItems_Table8[[#This Row],[LEVY TARIFF (VAT INCL)]]</f>
        <v>0</v>
      </c>
    </row>
    <row r="26" spans="2:7" s="5" customFormat="1" ht="24" customHeight="1" x14ac:dyDescent="0.4">
      <c r="B26" s="32" t="s">
        <v>29</v>
      </c>
      <c r="C26" s="13"/>
      <c r="D26" s="12">
        <v>65.55</v>
      </c>
      <c r="E26" s="33">
        <f t="shared" si="0"/>
        <v>0</v>
      </c>
      <c r="F26" s="33">
        <f t="shared" si="1"/>
        <v>0</v>
      </c>
      <c r="G26" s="33">
        <f>+SaleItems_Table8[[#This Row],[TONNAGE]]*SaleItems_Table8[[#This Row],[LEVY TARIFF (VAT INCL)]]</f>
        <v>0</v>
      </c>
    </row>
    <row r="27" spans="2:7" s="5" customFormat="1" ht="24" customHeight="1" x14ac:dyDescent="0.4">
      <c r="B27" s="32" t="s">
        <v>30</v>
      </c>
      <c r="C27" s="14"/>
      <c r="D27" s="12">
        <v>65.55</v>
      </c>
      <c r="E27" s="33">
        <f t="shared" si="0"/>
        <v>0</v>
      </c>
      <c r="F27" s="33">
        <f t="shared" si="1"/>
        <v>0</v>
      </c>
      <c r="G27" s="33">
        <f>+SaleItems_Table8[[#This Row],[TONNAGE]]*SaleItems_Table8[[#This Row],[LEVY TARIFF (VAT INCL)]]</f>
        <v>0</v>
      </c>
    </row>
    <row r="28" spans="2:7" s="5" customFormat="1" ht="24" customHeight="1" x14ac:dyDescent="0.4">
      <c r="B28" s="32" t="s">
        <v>31</v>
      </c>
      <c r="C28" s="14"/>
      <c r="D28" s="12">
        <v>65.55</v>
      </c>
      <c r="E28" s="33">
        <f t="shared" si="0"/>
        <v>0</v>
      </c>
      <c r="F28" s="33">
        <f t="shared" si="1"/>
        <v>0</v>
      </c>
      <c r="G28" s="33">
        <f>+SaleItems_Table8[[#This Row],[TONNAGE]]*SaleItems_Table8[[#This Row],[LEVY TARIFF (VAT INCL)]]</f>
        <v>0</v>
      </c>
    </row>
    <row r="29" spans="2:7" s="5" customFormat="1" ht="24" customHeight="1" x14ac:dyDescent="0.4">
      <c r="B29" s="32" t="s">
        <v>32</v>
      </c>
      <c r="C29" s="14"/>
      <c r="D29" s="12">
        <v>65.55</v>
      </c>
      <c r="E29" s="33">
        <f t="shared" si="0"/>
        <v>0</v>
      </c>
      <c r="F29" s="33">
        <f t="shared" si="1"/>
        <v>0</v>
      </c>
      <c r="G29" s="33">
        <f>+SaleItems_Table8[[#This Row],[TONNAGE]]*SaleItems_Table8[[#This Row],[LEVY TARIFF (VAT INCL)]]</f>
        <v>0</v>
      </c>
    </row>
    <row r="30" spans="2:7" s="5" customFormat="1" ht="24" customHeight="1" x14ac:dyDescent="0.4">
      <c r="B30" s="32" t="s">
        <v>33</v>
      </c>
      <c r="C30" s="14"/>
      <c r="D30" s="12">
        <v>65.55</v>
      </c>
      <c r="E30" s="33">
        <f t="shared" si="0"/>
        <v>0</v>
      </c>
      <c r="F30" s="33">
        <f t="shared" si="1"/>
        <v>0</v>
      </c>
      <c r="G30" s="33">
        <f>+SaleItems_Table8[[#This Row],[TONNAGE]]*SaleItems_Table8[[#This Row],[LEVY TARIFF (VAT INCL)]]</f>
        <v>0</v>
      </c>
    </row>
    <row r="31" spans="2:7" s="5" customFormat="1" ht="24" customHeight="1" x14ac:dyDescent="0.4">
      <c r="B31" s="32" t="s">
        <v>34</v>
      </c>
      <c r="C31" s="14"/>
      <c r="D31" s="12">
        <v>65.55</v>
      </c>
      <c r="E31" s="33">
        <f t="shared" si="0"/>
        <v>0</v>
      </c>
      <c r="F31" s="33">
        <f t="shared" si="1"/>
        <v>0</v>
      </c>
      <c r="G31" s="33">
        <f>+SaleItems_Table8[[#This Row],[TONNAGE]]*SaleItems_Table8[[#This Row],[LEVY TARIFF (VAT INCL)]]</f>
        <v>0</v>
      </c>
    </row>
    <row r="32" spans="2:7" s="5" customFormat="1" ht="24" customHeight="1" x14ac:dyDescent="0.4">
      <c r="B32" s="32" t="s">
        <v>35</v>
      </c>
      <c r="C32" s="14"/>
      <c r="D32" s="12">
        <v>65.55</v>
      </c>
      <c r="E32" s="33">
        <f t="shared" ref="E32:E43" si="2">+G32-F32</f>
        <v>0</v>
      </c>
      <c r="F32" s="33">
        <f t="shared" si="1"/>
        <v>0</v>
      </c>
      <c r="G32" s="33">
        <f>+SaleItems_Table8[[#This Row],[TONNAGE]]*SaleItems_Table8[[#This Row],[LEVY TARIFF (VAT INCL)]]</f>
        <v>0</v>
      </c>
    </row>
    <row r="33" spans="2:7" s="5" customFormat="1" ht="24" customHeight="1" x14ac:dyDescent="0.4">
      <c r="B33" s="32" t="s">
        <v>36</v>
      </c>
      <c r="C33" s="14"/>
      <c r="D33" s="12">
        <v>65.55</v>
      </c>
      <c r="E33" s="33">
        <f t="shared" si="2"/>
        <v>0</v>
      </c>
      <c r="F33" s="33">
        <f t="shared" si="1"/>
        <v>0</v>
      </c>
      <c r="G33" s="33">
        <f>+SaleItems_Table8[[#This Row],[TONNAGE]]*SaleItems_Table8[[#This Row],[LEVY TARIFF (VAT INCL)]]</f>
        <v>0</v>
      </c>
    </row>
    <row r="34" spans="2:7" s="5" customFormat="1" ht="24" customHeight="1" x14ac:dyDescent="0.4">
      <c r="B34" s="32" t="s">
        <v>37</v>
      </c>
      <c r="C34" s="14"/>
      <c r="D34" s="12">
        <v>65.55</v>
      </c>
      <c r="E34" s="33">
        <f t="shared" si="2"/>
        <v>0</v>
      </c>
      <c r="F34" s="33">
        <f t="shared" si="1"/>
        <v>0</v>
      </c>
      <c r="G34" s="33">
        <f>+SaleItems_Table8[[#This Row],[TONNAGE]]*SaleItems_Table8[[#This Row],[LEVY TARIFF (VAT INCL)]]</f>
        <v>0</v>
      </c>
    </row>
    <row r="35" spans="2:7" s="5" customFormat="1" ht="24" customHeight="1" x14ac:dyDescent="0.4">
      <c r="B35" s="32" t="s">
        <v>38</v>
      </c>
      <c r="C35" s="14"/>
      <c r="D35" s="12">
        <v>65.55</v>
      </c>
      <c r="E35" s="33">
        <f t="shared" si="2"/>
        <v>0</v>
      </c>
      <c r="F35" s="33">
        <f t="shared" si="1"/>
        <v>0</v>
      </c>
      <c r="G35" s="33">
        <f>+SaleItems_Table8[[#This Row],[TONNAGE]]*SaleItems_Table8[[#This Row],[LEVY TARIFF (VAT INCL)]]</f>
        <v>0</v>
      </c>
    </row>
    <row r="36" spans="2:7" s="5" customFormat="1" ht="24" customHeight="1" x14ac:dyDescent="0.4">
      <c r="B36" s="32" t="s">
        <v>39</v>
      </c>
      <c r="C36" s="14"/>
      <c r="D36" s="12">
        <v>65.55</v>
      </c>
      <c r="E36" s="33">
        <f t="shared" si="2"/>
        <v>0</v>
      </c>
      <c r="F36" s="33">
        <f t="shared" si="1"/>
        <v>0</v>
      </c>
      <c r="G36" s="33">
        <f>+SaleItems_Table8[[#This Row],[TONNAGE]]*SaleItems_Table8[[#This Row],[LEVY TARIFF (VAT INCL)]]</f>
        <v>0</v>
      </c>
    </row>
    <row r="37" spans="2:7" s="5" customFormat="1" ht="24" customHeight="1" x14ac:dyDescent="0.4">
      <c r="B37" s="32" t="s">
        <v>40</v>
      </c>
      <c r="C37" s="14"/>
      <c r="D37" s="12">
        <v>65.55</v>
      </c>
      <c r="E37" s="33">
        <f t="shared" si="2"/>
        <v>0</v>
      </c>
      <c r="F37" s="33">
        <f t="shared" si="1"/>
        <v>0</v>
      </c>
      <c r="G37" s="33">
        <f>+SaleItems_Table8[[#This Row],[TONNAGE]]*SaleItems_Table8[[#This Row],[LEVY TARIFF (VAT INCL)]]</f>
        <v>0</v>
      </c>
    </row>
    <row r="38" spans="2:7" s="5" customFormat="1" ht="24" customHeight="1" x14ac:dyDescent="0.4">
      <c r="B38" s="32" t="s">
        <v>41</v>
      </c>
      <c r="C38" s="14"/>
      <c r="D38" s="12">
        <v>65.55</v>
      </c>
      <c r="E38" s="33">
        <f t="shared" si="2"/>
        <v>0</v>
      </c>
      <c r="F38" s="33">
        <f t="shared" si="1"/>
        <v>0</v>
      </c>
      <c r="G38" s="33">
        <f>+SaleItems_Table8[[#This Row],[TONNAGE]]*SaleItems_Table8[[#This Row],[LEVY TARIFF (VAT INCL)]]</f>
        <v>0</v>
      </c>
    </row>
    <row r="39" spans="2:7" s="5" customFormat="1" ht="24" customHeight="1" x14ac:dyDescent="0.4">
      <c r="B39" s="32" t="s">
        <v>42</v>
      </c>
      <c r="C39" s="14"/>
      <c r="D39" s="12">
        <v>65.55</v>
      </c>
      <c r="E39" s="33">
        <f t="shared" si="2"/>
        <v>0</v>
      </c>
      <c r="F39" s="33">
        <f t="shared" si="1"/>
        <v>0</v>
      </c>
      <c r="G39" s="33">
        <f>+SaleItems_Table8[[#This Row],[TONNAGE]]*SaleItems_Table8[[#This Row],[LEVY TARIFF (VAT INCL)]]</f>
        <v>0</v>
      </c>
    </row>
    <row r="40" spans="2:7" s="5" customFormat="1" ht="24" customHeight="1" x14ac:dyDescent="0.4">
      <c r="B40" s="32" t="s">
        <v>43</v>
      </c>
      <c r="C40" s="14"/>
      <c r="D40" s="12">
        <v>65.55</v>
      </c>
      <c r="E40" s="33">
        <f t="shared" si="2"/>
        <v>0</v>
      </c>
      <c r="F40" s="33">
        <f t="shared" si="1"/>
        <v>0</v>
      </c>
      <c r="G40" s="33">
        <f>+SaleItems_Table8[[#This Row],[TONNAGE]]*SaleItems_Table8[[#This Row],[LEVY TARIFF (VAT INCL)]]</f>
        <v>0</v>
      </c>
    </row>
    <row r="41" spans="2:7" s="5" customFormat="1" ht="24" customHeight="1" x14ac:dyDescent="0.4">
      <c r="B41" s="32" t="s">
        <v>44</v>
      </c>
      <c r="C41" s="14"/>
      <c r="D41" s="12">
        <v>65.55</v>
      </c>
      <c r="E41" s="33">
        <f t="shared" si="2"/>
        <v>0</v>
      </c>
      <c r="F41" s="33">
        <f t="shared" si="1"/>
        <v>0</v>
      </c>
      <c r="G41" s="33">
        <f>+SaleItems_Table8[[#This Row],[TONNAGE]]*SaleItems_Table8[[#This Row],[LEVY TARIFF (VAT INCL)]]</f>
        <v>0</v>
      </c>
    </row>
    <row r="42" spans="2:7" s="5" customFormat="1" ht="24" customHeight="1" x14ac:dyDescent="0.4">
      <c r="B42" s="32" t="s">
        <v>45</v>
      </c>
      <c r="C42" s="14"/>
      <c r="D42" s="12">
        <v>65.55</v>
      </c>
      <c r="E42" s="33">
        <f t="shared" si="2"/>
        <v>0</v>
      </c>
      <c r="F42" s="33">
        <f t="shared" si="1"/>
        <v>0</v>
      </c>
      <c r="G42" s="33">
        <f>+SaleItems_Table8[[#This Row],[TONNAGE]]*SaleItems_Table8[[#This Row],[LEVY TARIFF (VAT INCL)]]</f>
        <v>0</v>
      </c>
    </row>
    <row r="43" spans="2:7" s="5" customFormat="1" ht="24" customHeight="1" thickBot="1" x14ac:dyDescent="0.45">
      <c r="B43" s="34" t="s">
        <v>46</v>
      </c>
      <c r="C43" s="17"/>
      <c r="D43" s="27">
        <v>65.55</v>
      </c>
      <c r="E43" s="26">
        <f t="shared" si="2"/>
        <v>0</v>
      </c>
      <c r="F43" s="26">
        <f t="shared" si="1"/>
        <v>0</v>
      </c>
      <c r="G43" s="26">
        <f>+SaleItems_Table8[[#This Row],[TONNAGE]]*SaleItems_Table8[[#This Row],[LEVY TARIFF (VAT INCL)]]</f>
        <v>0</v>
      </c>
    </row>
    <row r="44" spans="2:7" s="18" customFormat="1" ht="16.5" customHeight="1" thickBot="1" x14ac:dyDescent="0.45">
      <c r="B44" s="22" t="s">
        <v>17</v>
      </c>
      <c r="C44" s="35">
        <f>+SUM(C22:C43)</f>
        <v>0</v>
      </c>
      <c r="D44" s="19"/>
      <c r="E44" s="20">
        <f>+SUM(E22:E43)</f>
        <v>0</v>
      </c>
      <c r="F44" s="20">
        <f>+SUM(F22:F43)</f>
        <v>0</v>
      </c>
      <c r="G44" s="21">
        <f>+SUM(G22:G43)</f>
        <v>0</v>
      </c>
    </row>
    <row r="45" spans="2:7" ht="26" customHeight="1" x14ac:dyDescent="0.35">
      <c r="B45" s="4"/>
      <c r="C45" s="30"/>
      <c r="D45" s="30"/>
      <c r="E45" s="30"/>
    </row>
    <row r="46" spans="2:7" ht="26" customHeight="1" x14ac:dyDescent="0.35">
      <c r="B46" s="67"/>
      <c r="C46" s="68"/>
      <c r="D46" s="69"/>
      <c r="E46" s="10"/>
    </row>
    <row r="47" spans="2:7" ht="26" customHeight="1" x14ac:dyDescent="0.35">
      <c r="B47" s="64" t="s">
        <v>16</v>
      </c>
      <c r="C47" s="64"/>
      <c r="D47" s="64"/>
      <c r="E47" s="4"/>
    </row>
    <row r="48" spans="2:7" ht="26" customHeight="1" x14ac:dyDescent="0.35">
      <c r="B48" s="4"/>
      <c r="C48" s="4"/>
      <c r="D48" s="4"/>
      <c r="E48" s="4"/>
    </row>
    <row r="49" spans="2:5" ht="26" customHeight="1" x14ac:dyDescent="0.35">
      <c r="B49" s="4"/>
      <c r="C49" s="4"/>
      <c r="D49" s="4"/>
      <c r="E49" s="4"/>
    </row>
  </sheetData>
  <sheetProtection selectLockedCells="1"/>
  <mergeCells count="13">
    <mergeCell ref="B8:C8"/>
    <mergeCell ref="D6:G6"/>
    <mergeCell ref="D8:G8"/>
    <mergeCell ref="D10:G10"/>
    <mergeCell ref="D11:G11"/>
    <mergeCell ref="B46:D46"/>
    <mergeCell ref="B47:D47"/>
    <mergeCell ref="B14:C14"/>
    <mergeCell ref="B19:F20"/>
    <mergeCell ref="D12:G12"/>
    <mergeCell ref="E14:G14"/>
    <mergeCell ref="E16:G16"/>
    <mergeCell ref="E18:G18"/>
  </mergeCells>
  <phoneticPr fontId="10" type="noConversion"/>
  <dataValidations count="8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7CD1C9C6-D7F9-4EB6-A86A-D5825C01EED0}"/>
    <dataValidation allowBlank="1" showInputMessage="1" showErrorMessage="1" prompt="Enter Comments or Special Instructions in this cell" sqref="B19" xr:uid="{9F87695E-CB9C-44E7-A8CF-7CBDF6B73767}"/>
    <dataValidation allowBlank="1" showInputMessage="1" showErrorMessage="1" prompt="Enter Description in this column" sqref="B21:C21" xr:uid="{AA029C64-987B-4037-8DE7-1036D06A08E6}"/>
    <dataValidation allowBlank="1" showInputMessage="1" showErrorMessage="1" prompt="Enter Phone and contact details in this cell" sqref="B4:B5" xr:uid="{12B8E1E3-CBB0-4A92-A30F-627A0F0E90C9}"/>
    <dataValidation allowBlank="1" showInputMessage="1" showErrorMessage="1" prompt="Enter full Company Address in this cell" sqref="B3" xr:uid="{9729CF87-44EF-4799-BBE0-4989635583E5}"/>
    <dataValidation allowBlank="1" showInputMessage="1" showErrorMessage="1" prompt="Enter Quotation Date in this cell" sqref="G2" xr:uid="{E83D5939-F213-422B-ABF3-D510D2DE2944}"/>
    <dataValidation allowBlank="1" showInputMessage="1" showErrorMessage="1" prompt="Enter Quotation Number in this cell" sqref="F3" xr:uid="{3FB2D788-423D-4B61-888F-C77BEA378C2D}"/>
    <dataValidation allowBlank="1" showInputMessage="1" showErrorMessage="1" prompt="Enter Customer ID in this cell" sqref="F4:F5" xr:uid="{DA3C699B-9DB7-46E3-9ABF-F2CACDAE7360}"/>
  </dataValidations>
  <printOptions horizontalCentered="1"/>
  <pageMargins left="0.25" right="0.25" top="0.75" bottom="0.75" header="0.3" footer="0.3"/>
  <pageSetup scale="66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3E65-76BA-4350-A48F-740F1A2A1A4D}">
  <dimension ref="A1:K39"/>
  <sheetViews>
    <sheetView workbookViewId="0">
      <selection activeCell="A19" sqref="A19"/>
    </sheetView>
  </sheetViews>
  <sheetFormatPr defaultColWidth="8.84375" defaultRowHeight="15" x14ac:dyDescent="0.4"/>
  <cols>
    <col min="1" max="1" width="13.84375" bestFit="1" customWidth="1"/>
    <col min="10" max="11" width="13.84375" bestFit="1" customWidth="1"/>
  </cols>
  <sheetData>
    <row r="1" spans="1:11" x14ac:dyDescent="0.4">
      <c r="A1" s="37">
        <v>44562</v>
      </c>
    </row>
    <row r="2" spans="1:11" x14ac:dyDescent="0.4">
      <c r="A2" s="37">
        <v>44593</v>
      </c>
    </row>
    <row r="3" spans="1:11" x14ac:dyDescent="0.4">
      <c r="A3" s="37">
        <v>44621</v>
      </c>
    </row>
    <row r="4" spans="1:11" x14ac:dyDescent="0.4">
      <c r="A4" s="37">
        <v>44652</v>
      </c>
    </row>
    <row r="5" spans="1:11" x14ac:dyDescent="0.4">
      <c r="A5" s="37">
        <v>44682</v>
      </c>
    </row>
    <row r="6" spans="1:11" x14ac:dyDescent="0.4">
      <c r="A6" s="37">
        <v>44713</v>
      </c>
    </row>
    <row r="7" spans="1:11" x14ac:dyDescent="0.4">
      <c r="A7" s="37">
        <v>44743</v>
      </c>
    </row>
    <row r="8" spans="1:11" x14ac:dyDescent="0.4">
      <c r="A8" s="37">
        <v>44774</v>
      </c>
    </row>
    <row r="9" spans="1:11" x14ac:dyDescent="0.4">
      <c r="A9" s="37">
        <v>44805</v>
      </c>
    </row>
    <row r="10" spans="1:11" x14ac:dyDescent="0.4">
      <c r="A10" s="37">
        <v>44835</v>
      </c>
    </row>
    <row r="11" spans="1:11" x14ac:dyDescent="0.4">
      <c r="A11" s="37">
        <v>44866</v>
      </c>
    </row>
    <row r="12" spans="1:11" x14ac:dyDescent="0.4">
      <c r="A12" s="37">
        <v>44896</v>
      </c>
    </row>
    <row r="13" spans="1:11" x14ac:dyDescent="0.4">
      <c r="A13" s="37">
        <v>44927</v>
      </c>
    </row>
    <row r="14" spans="1:11" x14ac:dyDescent="0.4">
      <c r="A14" s="37">
        <v>44958</v>
      </c>
      <c r="K14" s="37"/>
    </row>
    <row r="15" spans="1:11" x14ac:dyDescent="0.4">
      <c r="A15" s="37">
        <v>44986</v>
      </c>
      <c r="K15" s="37"/>
    </row>
    <row r="16" spans="1:11" x14ac:dyDescent="0.4">
      <c r="A16" s="37">
        <v>45017</v>
      </c>
      <c r="K16" s="37"/>
    </row>
    <row r="17" spans="1:11" x14ac:dyDescent="0.4">
      <c r="A17" s="37">
        <v>45047</v>
      </c>
      <c r="K17" s="37"/>
    </row>
    <row r="18" spans="1:11" x14ac:dyDescent="0.4">
      <c r="A18" s="37">
        <v>45078</v>
      </c>
      <c r="K18" s="37"/>
    </row>
    <row r="19" spans="1:11" x14ac:dyDescent="0.4">
      <c r="A19" s="37">
        <v>45108</v>
      </c>
      <c r="K19" s="37"/>
    </row>
    <row r="20" spans="1:11" x14ac:dyDescent="0.4">
      <c r="A20" s="37">
        <v>45139</v>
      </c>
      <c r="K20" s="37"/>
    </row>
    <row r="21" spans="1:11" x14ac:dyDescent="0.4">
      <c r="A21" s="37">
        <v>45170</v>
      </c>
      <c r="K21" s="37"/>
    </row>
    <row r="22" spans="1:11" x14ac:dyDescent="0.4">
      <c r="A22" s="37">
        <v>45200</v>
      </c>
      <c r="K22" s="37"/>
    </row>
    <row r="23" spans="1:11" x14ac:dyDescent="0.4">
      <c r="A23" s="37">
        <v>45231</v>
      </c>
      <c r="K23" s="37"/>
    </row>
    <row r="24" spans="1:11" x14ac:dyDescent="0.4">
      <c r="A24" s="37">
        <v>45261</v>
      </c>
      <c r="K24" s="37"/>
    </row>
    <row r="25" spans="1:11" x14ac:dyDescent="0.4">
      <c r="A25" s="37"/>
      <c r="K25" s="37"/>
    </row>
    <row r="39" spans="10:10" x14ac:dyDescent="0.4">
      <c r="J39" s="37"/>
    </row>
  </sheetData>
  <sheetProtection algorithmName="SHA-512" hashValue="jQ6YLuOqiRsYaI1Eey184f1YoTh4rmq5vhCpZzOQUtTvPCqnbIBBV5sEI7uu+cCLnobKDupECBel6zT/uEJGwQ==" saltValue="pADwvtY5lTOHIXQV2fK0D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54FA21B389D43A1947B9818B8C136" ma:contentTypeVersion="16" ma:contentTypeDescription="Create a new document." ma:contentTypeScope="" ma:versionID="b8a3ae2ea85c01e6faacefc995279c25">
  <xsd:schema xmlns:xsd="http://www.w3.org/2001/XMLSchema" xmlns:xs="http://www.w3.org/2001/XMLSchema" xmlns:p="http://schemas.microsoft.com/office/2006/metadata/properties" xmlns:ns2="d18aa6a1-c5d8-407a-b932-75024a991730" xmlns:ns3="c90d335e-2238-4e1e-a839-f15690d61bf7" targetNamespace="http://schemas.microsoft.com/office/2006/metadata/properties" ma:root="true" ma:fieldsID="eb891a335113e29807c6cb01699a3238" ns2:_="" ns3:_="">
    <xsd:import namespace="d18aa6a1-c5d8-407a-b932-75024a991730"/>
    <xsd:import namespace="c90d335e-2238-4e1e-a839-f15690d61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aa6a1-c5d8-407a-b932-75024a991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aff754-eb64-4567-b63c-67e9eb324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d335e-2238-4e1e-a839-f15690d61bf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3b15fc-141c-4dfc-b4d1-f5278b582578}" ma:internalName="TaxCatchAll" ma:showField="CatchAllData" ma:web="c90d335e-2238-4e1e-a839-f15690d61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0d335e-2238-4e1e-a839-f15690d61bf7" xsi:nil="true"/>
    <lcf76f155ced4ddcb4097134ff3c332f xmlns="d18aa6a1-c5d8-407a-b932-75024a9917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960407-67E9-4BCB-A796-CA1EFEC2E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aa6a1-c5d8-407a-b932-75024a991730"/>
    <ds:schemaRef ds:uri="c90d335e-2238-4e1e-a839-f15690d6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32330F-3124-4CC9-A519-98FF13CA0859}">
  <ds:schemaRefs>
    <ds:schemaRef ds:uri="http://schemas.microsoft.com/office/2006/metadata/properties"/>
    <ds:schemaRef ds:uri="http://schemas.microsoft.com/office/infopath/2007/PartnerControls"/>
    <ds:schemaRef ds:uri="c90d335e-2238-4e1e-a839-f15690d61bf7"/>
    <ds:schemaRef ds:uri="d18aa6a1-c5d8-407a-b932-75024a991730"/>
  </ds:schemaRefs>
</ds:datastoreItem>
</file>

<file path=customXml/itemProps3.xml><?xml version="1.0" encoding="utf-8"?>
<ds:datastoreItem xmlns:ds="http://schemas.openxmlformats.org/officeDocument/2006/customXml" ds:itemID="{73C0945E-04E0-4C38-9B96-427C5C2AC7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SACTA Levies - Instructions</vt:lpstr>
      <vt:lpstr>Wheat, Barley, Oats, Lupins</vt:lpstr>
      <vt:lpstr>Soya - 2023-03-01</vt:lpstr>
      <vt:lpstr>Soya - Prior 2022-02-28</vt:lpstr>
      <vt:lpstr>Month</vt:lpstr>
      <vt:lpstr>'Soya - 2023-03-01'!Print_Area</vt:lpstr>
      <vt:lpstr>'Soya - Prior 2022-02-28'!Print_Area</vt:lpstr>
      <vt:lpstr>'Wheat, Barley, Oats, Lupins'!Print_Area</vt:lpstr>
      <vt:lpstr>'Soya - Prior 2022-02-28'!Print_Titles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2022-01-03T23:22:28Z</dcterms:created>
  <dcterms:modified xsi:type="dcterms:W3CDTF">2023-03-15T10:11:45Z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0x01010078954FA21B389D43A1947B9818B8C136</vt:lpwstr>
  </property>
  <property fmtid="{D5CDD505-2E9C-101B-9397-08002B2CF9AE}" pid="3" name="MediaServiceImageTags">
    <vt:lpwstr/>
  </property>
</Properties>
</file>